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D:\Adjacent Ways\CO #001\AZSFB\"/>
    </mc:Choice>
  </mc:AlternateContent>
  <xr:revisionPtr revIDLastSave="0" documentId="8_{9105302D-BB2A-4AE9-A90A-7588D2332D71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8" i="1" l="1"/>
  <c r="I173" i="1"/>
  <c r="I197" i="1"/>
  <c r="I220" i="1"/>
  <c r="I219" i="1"/>
  <c r="I216" i="1"/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<sst xmlns="http://schemas.openxmlformats.org/spreadsheetml/2006/main" count="406" uniqueCount="394">
  <si>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</si>
  <si>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</si>
  <si>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</si>
  <si>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</si>
  <si>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</si>
  <si>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</si>
  <si>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</si>
  <si>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</si>
  <si>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</si>
  <si>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</si>
  <si>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</si>
  <si>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</si>
  <si>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</si>
  <si>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</si>
  <si>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</si>
  <si>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</si>
  <si>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</si>
  <si>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</si>
  <si>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</si>
  <si>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</si>
  <si>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</si>
  <si>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</si>
  <si>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</si>
  <si>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</si>
  <si>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</si>
  <si>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</si>
  <si>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</si>
  <si>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</si>
  <si>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</si>
  <si>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</si>
  <si>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</si>
  <si>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</si>
  <si>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</si>
  <si>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</si>
  <si>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</si>
  <si>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</si>
  <si>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</si>
  <si>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</si>
  <si>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</si>
  <si>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</si>
  <si>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</si>
  <si>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</si>
  <si>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</si>
  <si>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</si>
  <si>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</si>
  <si>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</si>
  <si>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</si>
  <si>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</si>
  <si>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</si>
  <si>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</si>
  <si>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</si>
  <si>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</si>
  <si>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</si>
  <si>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</si>
  <si>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</si>
  <si>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</si>
  <si>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</si>
  <si>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</si>
  <si>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</si>
  <si>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</si>
  <si>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</si>
  <si>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</si>
  <si>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</si>
  <si>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</si>
  <si>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</si>
  <si>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</si>
  <si>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</si>
  <si>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</si>
  <si>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</si>
  <si>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</si>
  <si>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</si>
  <si>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</si>
  <si>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</si>
  <si>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</si>
  <si>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</si>
  <si>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</si>
  <si>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</si>
  <si>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</si>
  <si>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</si>
  <si>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</si>
  <si>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</si>
  <si>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</si>
  <si>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</si>
  <si>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</si>
  <si>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</si>
  <si>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</si>
  <si>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</si>
  <si>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</si>
  <si>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</si>
  <si>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</si>
  <si>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</si>
  <si>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</si>
  <si>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</si>
  <si>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</si>
  <si>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</si>
  <si>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</si>
  <si>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</si>
  <si>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</si>
  <si>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</si>
  <si>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</si>
  <si>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</si>
  <si>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</si>
  <si>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</si>
  <si>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</si>
  <si>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</si>
  <si>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</si>
  <si>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</si>
  <si>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</si>
  <si>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</si>
  <si>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</si>
  <si>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</si>
  <si>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</si>
  <si>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</si>
  <si>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</si>
  <si>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</si>
  <si>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</si>
  <si>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</si>
  <si>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</si>
  <si>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</si>
  <si>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</si>
  <si>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</si>
  <si>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</si>
  <si>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</si>
  <si>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</si>
  <si>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</si>
  <si>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</si>
  <si>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</si>
  <si>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</si>
  <si>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</si>
  <si>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</si>
  <si>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</si>
  <si>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</si>
  <si>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</si>
  <si>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</si>
  <si>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</si>
  <si>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</si>
  <si>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</si>
  <si>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</si>
  <si>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</si>
  <si>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</si>
  <si>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</si>
  <si>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</si>
  <si>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</si>
  <si>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</si>
  <si>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</si>
  <si>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</si>
  <si>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</si>
  <si>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</si>
  <si>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</si>
  <si>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</si>
  <si>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</si>
  <si>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</si>
  <si>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</si>
  <si>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</si>
  <si>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</si>
  <si>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</si>
  <si>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</si>
  <si>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</si>
  <si>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</si>
  <si>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</si>
  <si>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</si>
  <si>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</si>
  <si>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</si>
  <si>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</si>
  <si>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</si>
  <si>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</si>
  <si>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</si>
  <si>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</si>
  <si>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</si>
  <si>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</si>
  <si>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</si>
  <si>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</si>
  <si>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</si>
  <si>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</si>
  <si>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</si>
  <si>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</si>
  <si>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</si>
  <si>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</si>
  <si>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</si>
  <si>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</si>
  <si>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</si>
  <si>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</si>
  <si>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</si>
  <si>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</si>
  <si>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</si>
  <si>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</si>
  <si>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</si>
  <si>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</si>
  <si>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</si>
  <si>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</si>
  <si>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</si>
  <si>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</si>
  <si>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</si>
  <si>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</si>
  <si>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</si>
  <si>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</si>
  <si>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</si>
  <si>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</si>
  <si>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</si>
  <si>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</si>
  <si>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</si>
  <si>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</si>
  <si>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</si>
  <si>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</si>
  <si>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</si>
  <si>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</si>
  <si>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</si>
  <si>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</si>
  <si>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</si>
  <si>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</si>
  <si>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</si>
  <si>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</si>
  <si>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</si>
  <si>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</si>
  <si>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</si>
  <si>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</si>
  <si>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</si>
  <si>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</si>
  <si>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</si>
  <si>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</si>
  <si>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</si>
  <si>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</si>
  <si>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</si>
  <si>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</si>
  <si>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</si>
  <si>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</si>
  <si>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</si>
  <si>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</si>
  <si>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</si>
  <si>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</si>
  <si>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</si>
  <si>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</si>
  <si>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</si>
  <si>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</si>
  <si>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</si>
  <si>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</si>
  <si>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</si>
  <si>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</si>
  <si>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</si>
  <si>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</si>
  <si>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</si>
  <si>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</si>
  <si>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</si>
  <si>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</si>
  <si>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</si>
  <si>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</si>
  <si>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</si>
  <si>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</si>
  <si>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</si>
  <si>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</si>
  <si>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</si>
  <si>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</si>
  <si>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</si>
  <si>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</si>
  <si>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</si>
  <si>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</si>
  <si>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</si>
  <si>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</si>
  <si>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</si>
  <si>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</si>
  <si>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</si>
  <si>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</si>
  <si>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</si>
  <si>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</si>
  <si>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</si>
  <si>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</si>
  <si>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</si>
  <si>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</si>
  <si>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</si>
  <si>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</si>
  <si>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</si>
  <si>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</si>
  <si>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</si>
  <si>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</si>
  <si>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</si>
  <si>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</si>
  <si>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</si>
  <si>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</si>
  <si>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</si>
  <si>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</si>
  <si>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</si>
  <si>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</si>
  <si>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</si>
  <si>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</si>
  <si>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</si>
  <si>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</si>
  <si>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</si>
  <si>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</si>
  <si>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</si>
  <si>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</si>
  <si>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</si>
  <si>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</si>
  <si>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</si>
  <si>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</si>
  <si>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</si>
  <si>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</si>
  <si>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</si>
  <si>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</si>
  <si>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</si>
  <si>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</si>
  <si>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</si>
  <si>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</si>
  <si>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</si>
  <si>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</si>
  <si>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</si>
  <si>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</si>
  <si>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</si>
  <si>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</si>
  <si>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</si>
  <si>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</si>
  <si>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</si>
  <si>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</si>
  <si>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</si>
  <si>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</si>
  <si>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</si>
  <si>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</si>
  <si>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</si>
  <si>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</si>
  <si>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</si>
  <si>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</si>
  <si>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</si>
  <si>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</si>
  <si>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</si>
  <si>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</si>
  <si>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</si>
  <si>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</si>
  <si>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</si>
  <si>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</si>
  <si>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</si>
  <si>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</si>
  <si>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</si>
  <si>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</si>
  <si>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</si>
  <si>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</si>
  <si>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</si>
  <si>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</si>
  <si>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</si>
  <si>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</si>
  <si>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</si>
  <si>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</si>
  <si>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</si>
  <si>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</si>
  <si>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</si>
  <si>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</si>
  <si>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</si>
  <si>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</si>
  <si>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</si>
  <si>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</si>
  <si>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</si>
  <si>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</si>
  <si>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</si>
  <si>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</si>
  <si>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</si>
  <si>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</si>
  <si>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</si>
  <si>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</si>
  <si>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</si>
  <si>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</si>
  <si>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</si>
  <si>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</si>
  <si>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</si>
  <si>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</si>
  <si>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</si>
  <si>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</si>
  <si>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</si>
  <si>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</si>
  <si>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</si>
  <si>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</si>
  <si>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</si>
  <si>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</si>
  <si>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</si>
  <si>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</si>
  <si>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</si>
  <si>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</si>
  <si>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</si>
  <si>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</si>
  <si>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</si>
  <si>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</si>
  <si>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</si>
  <si>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</si>
  <si>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</si>
  <si>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</si>
  <si>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</si>
  <si>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</si>
  <si>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</si>
  <si>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</si>
  <si>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</si>
  <si>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</si>
  <si>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Tolleson Union High School District</t>
  </si>
  <si>
    <t>070514000-9999-006N</t>
  </si>
  <si>
    <t>ADM Group, Inc</t>
  </si>
  <si>
    <t>Chasse Building Team</t>
  </si>
  <si>
    <t>Maricopa County</t>
  </si>
  <si>
    <t>City of Avondale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</si>
</sst>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2"/>
  <sheetViews>
    <sheetView tabSelected="1" view="pageLayout" zoomScaleNormal="100" zoomScaleSheetLayoutView="100" workbookViewId="0">
      <selection activeCell="I219" sqref="I219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6"/>
      <c r="B1" s="346"/>
      <c r="C1" s="346"/>
      <c r="D1" s="347"/>
      <c r="E1" s="353" t="s">
        <v>384</v>
      </c>
      <c r="F1" s="354"/>
      <c r="G1" s="354"/>
      <c r="H1" s="354"/>
      <c r="I1" s="354"/>
      <c r="J1" s="355"/>
    </row>
    <row r="2" spans="1:137" s="1" customFormat="1">
      <c r="A2" s="348" t="s">
        <v>387</v>
      </c>
      <c r="B2" s="349"/>
      <c r="C2" s="349"/>
      <c r="D2" s="350"/>
      <c r="E2" s="359" t="s">
        <v>199</v>
      </c>
      <c r="F2" s="349"/>
      <c r="G2" s="349"/>
      <c r="H2" s="349"/>
      <c r="I2" s="349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6"/>
      <c r="F3" s="357"/>
      <c r="G3" s="357"/>
      <c r="H3" s="357"/>
      <c r="I3" s="357"/>
      <c r="J3" s="358"/>
      <c r="N3" s="105"/>
    </row>
    <row r="4" spans="1:137" ht="4.5" customHeight="1" thickBot="1">
      <c r="A4" s="351"/>
      <c r="B4" s="351"/>
      <c r="C4" s="351"/>
      <c r="D4" s="351"/>
      <c r="E4" s="351"/>
      <c r="F4" s="351"/>
      <c r="G4" s="351"/>
      <c r="H4" s="351"/>
      <c r="I4" s="351"/>
      <c r="J4" s="352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388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389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390</v>
      </c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391</v>
      </c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392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4"/>
      <c r="F11" s="345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3" t="s">
        <v>393</v>
      </c>
      <c r="F12" s="360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872666.35000000009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3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>
        <v>1375</v>
      </c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1375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>
        <f>SUM(229668.33+128779.68+212030.22)</f>
        <v>570478.23</v>
      </c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570478.23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/>
      <c r="F197" s="325" t="str">
        <f>IFERROR((#REF!+G197/#REF!),"")</f>
        <v/>
      </c>
      <c r="G197" s="253"/>
      <c r="H197" s="253"/>
      <c r="I197" s="254">
        <f>SUM(8437+141400)</f>
        <v>149837</v>
      </c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>
        <v>19671</v>
      </c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>
        <v>4611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0</v>
      </c>
      <c r="I206" s="206">
        <f>SUM(I195:I205)</f>
        <v>174119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>
        <v>18032</v>
      </c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18032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764004.23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0</v>
      </c>
      <c r="I215" s="72">
        <f>(I23+I28+I36+I44+I51+I58+I74+I86+I101+I116+I130+I138+I144+I149+I152+I160+I168+I177+I183+I188+I171+I193+I206+I214)</f>
        <v>764004.23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4.8801870268058344E-2</v>
      </c>
      <c r="C216" s="35" t="s">
        <v>172</v>
      </c>
      <c r="D216" s="14"/>
      <c r="E216" s="77"/>
      <c r="F216" s="333">
        <f>SUM(G216:I216)</f>
        <v>42587.75</v>
      </c>
      <c r="G216" s="304"/>
      <c r="H216" s="305"/>
      <c r="I216" s="305">
        <f>SUM(1900.5+12802.36+1005.16+7178.54+11819.16+7882.03)</f>
        <v>42587.75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1.1849660526041826E-2</v>
      </c>
      <c r="C218" s="38" t="s">
        <v>174</v>
      </c>
      <c r="D218" s="37"/>
      <c r="E218" s="79"/>
      <c r="F218" s="325">
        <f>SUM(G218:I218)</f>
        <v>10340.800000000001</v>
      </c>
      <c r="G218" s="306"/>
      <c r="H218" s="307"/>
      <c r="I218" s="307">
        <f>SUM(461.46+3108.56+244.06+1743.04+2869.83+1913.85)</f>
        <v>10340.800000000001</v>
      </c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9.7606605319432802E-3</v>
      </c>
      <c r="C219" s="40" t="s">
        <v>175</v>
      </c>
      <c r="D219" s="37"/>
      <c r="E219" s="79"/>
      <c r="F219" s="325">
        <f>SUM(G219:I219)</f>
        <v>8517.8000000000011</v>
      </c>
      <c r="G219" s="306"/>
      <c r="H219" s="307"/>
      <c r="I219" s="307">
        <f>SUM(380.11+2560.55+201.04+1435.75+2363.9+1576.45)</f>
        <v>8517.8000000000011</v>
      </c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5.4105180061085202E-2</v>
      </c>
      <c r="C220" s="41" t="s">
        <v>176</v>
      </c>
      <c r="D220" s="37"/>
      <c r="E220" s="80"/>
      <c r="F220" s="327">
        <f>SUM(G220:I220)</f>
        <v>47215.770000000004</v>
      </c>
      <c r="G220" s="308"/>
      <c r="H220" s="309"/>
      <c r="I220" s="309">
        <f>SUM(2107.02+14193.6+1114.38+7958.64+13103.55+8738.58)</f>
        <v>47215.770000000004</v>
      </c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872666.35000000009</v>
      </c>
      <c r="F221" s="171"/>
      <c r="G221" s="43">
        <f>SUM(G215:G220)</f>
        <v>0</v>
      </c>
      <c r="H221" s="43">
        <f>SUM(H215:H220)</f>
        <v>0</v>
      </c>
      <c r="I221" s="43">
        <f>SUM(I215:I220)</f>
        <v>872666.35000000009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42">
        <f>SUM(G221:I221)</f>
        <v>872666.35000000009</v>
      </c>
      <c r="F222" s="343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xmlns:xlrd2="http://schemas.microsoft.com/office/spreadsheetml/2017/richdata2" ref="A197:J207">
    <sortCondition ref="B197:B207"/>
  </sortState>
  <mergeCells count="17"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Michael Diez</cp:lastModifiedBy>
  <cp:lastPrinted>2018-08-24T21:39:40Z</cp:lastPrinted>
  <dcterms:created xsi:type="dcterms:W3CDTF">2006-08-31T18:48:44Z</dcterms:created>
  <dcterms:modified xsi:type="dcterms:W3CDTF">2019-06-20T17:04:01Z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